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karolak\Desktop\"/>
    </mc:Choice>
  </mc:AlternateContent>
  <xr:revisionPtr revIDLastSave="0" documentId="13_ncr:1_{473CC94B-AFD2-455C-9EE1-F37FCAD481C8}" xr6:coauthVersionLast="47" xr6:coauthVersionMax="47" xr10:uidLastSave="{00000000-0000-0000-0000-000000000000}"/>
  <bookViews>
    <workbookView xWindow="2340" yWindow="2340" windowWidth="27285" windowHeight="16620" firstSheet="1" activeTab="1" xr2:uid="{374C2E92-12FD-49F0-BFBB-BDB2CA553141}"/>
  </bookViews>
  <sheets>
    <sheet name="Mszczonów" sheetId="2" state="hidden" r:id="rId1"/>
    <sheet name="Ożarów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28" i="2"/>
  <c r="F27" i="2"/>
  <c r="F26" i="2"/>
  <c r="F23" i="2"/>
  <c r="F22" i="2"/>
  <c r="F21" i="2"/>
  <c r="F20" i="2"/>
  <c r="F19" i="2"/>
  <c r="F18" i="2"/>
  <c r="F17" i="2"/>
  <c r="F24" i="2" s="1"/>
  <c r="D5" i="2"/>
  <c r="F5" i="2" s="1"/>
  <c r="F13" i="2"/>
  <c r="F12" i="2"/>
  <c r="F11" i="2"/>
  <c r="D7" i="2"/>
  <c r="F7" i="2" s="1"/>
  <c r="F10" i="2"/>
  <c r="F9" i="2"/>
  <c r="F8" i="2"/>
  <c r="F6" i="2"/>
  <c r="F4" i="2"/>
  <c r="F3" i="2"/>
  <c r="F26" i="1"/>
  <c r="D23" i="1"/>
  <c r="F22" i="1"/>
  <c r="F25" i="1"/>
  <c r="F24" i="1"/>
  <c r="F20" i="1"/>
  <c r="F23" i="1" l="1"/>
  <c r="F15" i="2"/>
  <c r="F19" i="1"/>
  <c r="F18" i="1"/>
  <c r="F17" i="1"/>
  <c r="F16" i="1"/>
  <c r="F15" i="1"/>
  <c r="F14" i="1"/>
  <c r="F12" i="1"/>
  <c r="F11" i="1"/>
  <c r="F10" i="1"/>
  <c r="F9" i="1"/>
  <c r="F8" i="1"/>
  <c r="F7" i="1"/>
  <c r="F6" i="1" l="1"/>
  <c r="F27" i="1" s="1"/>
  <c r="F28" i="1" l="1"/>
  <c r="F29" i="1" s="1"/>
</calcChain>
</file>

<file path=xl/sharedStrings.xml><?xml version="1.0" encoding="utf-8"?>
<sst xmlns="http://schemas.openxmlformats.org/spreadsheetml/2006/main" count="108" uniqueCount="63">
  <si>
    <t>L.p</t>
  </si>
  <si>
    <t xml:space="preserve">Opis </t>
  </si>
  <si>
    <t>Ilość</t>
  </si>
  <si>
    <t>Cena jedn. [pln]</t>
  </si>
  <si>
    <t>Jedn. przedm.</t>
  </si>
  <si>
    <t>m2</t>
  </si>
  <si>
    <t xml:space="preserve">Zabezpieczenie folią polietylenową okien, drzwi, parapetów itp. </t>
  </si>
  <si>
    <t>Gruntowanie podłoży preparatami (powierzchnie pionowe i poziome)</t>
  </si>
  <si>
    <t>Dwukrotne malowanie farbami emulsyjnymi powierzchni wewnętrznych (ściany i sufity)</t>
  </si>
  <si>
    <t>Likwidacja wykwitów (zacieków)</t>
  </si>
  <si>
    <t>szt</t>
  </si>
  <si>
    <t xml:space="preserve">Montaż oderwanych listew maskujących ościeżnic </t>
  </si>
  <si>
    <t>Skucie popękanych płytek klinkierowych  na 2 parapetach narożnych</t>
  </si>
  <si>
    <t xml:space="preserve">Zakup i ułożnie nowych płytek klinkierowych na 2 parapetach narożnych </t>
  </si>
  <si>
    <t xml:space="preserve">Naprawa ubytku tynku cementowo - wapiennego w elewacji zewnętrznej </t>
  </si>
  <si>
    <t>Naprawa (podklejenie) 4 sztuk płytek w elewacji</t>
  </si>
  <si>
    <t>Zakup i montaż odbojnicy ściennej PVC o wymiarach o wymiarach: wysokośc 0,60 m, długość 4,20 m, grubość 2,5 mm)</t>
  </si>
  <si>
    <t>szt.</t>
  </si>
  <si>
    <t>Zakup i uzupełnienie rynny spustowej (przedłużenie) w poziomie o przekroju kołowym zamkniętym</t>
  </si>
  <si>
    <t>Zakup i uzupełnienie rynny spustowej (przedłużenie) w poziomie o przekroju półzamkniętym (przedłużenie rynny z pkt. 12)</t>
  </si>
  <si>
    <t>mb</t>
  </si>
  <si>
    <t>Regulacja i oczyszczenie rynny spustowej na elewacji północnej celem zachowania spadku i odpływu wody</t>
  </si>
  <si>
    <t>Usunięcie wykwitu na elwacji wschodniej (0,30 m x 3,00 m)</t>
  </si>
  <si>
    <t xml:space="preserve">Razem </t>
  </si>
  <si>
    <t>Wartość [PLN] brutto</t>
  </si>
  <si>
    <t>Mechaniczne wykonanie wykopu pod opaskę z płyt chodnikowych</t>
  </si>
  <si>
    <t>m3</t>
  </si>
  <si>
    <t>Wykonanie podyspki piaskowej pod opaskę piaskiem drobnym grubości 10 cm</t>
  </si>
  <si>
    <t xml:space="preserve">Wykonanie ławy pod obrzeża chodnikowe </t>
  </si>
  <si>
    <t xml:space="preserve">Wykonanie nawierzchni z płyt chodnikowych o wymiarach 50 cm x 50 cm </t>
  </si>
  <si>
    <t xml:space="preserve">Ułożenie obrzeży betonowych </t>
  </si>
  <si>
    <t>Część 1</t>
  </si>
  <si>
    <t>Część 2</t>
  </si>
  <si>
    <t>Naprawa ubytku tynku cementowo - wapiennego w elewacji zewnętrznej</t>
  </si>
  <si>
    <t xml:space="preserve">Malowanie elementów betonowych balustrady (wypełenien) </t>
  </si>
  <si>
    <t xml:space="preserve">Szlifowanie podłozna pod żywicę </t>
  </si>
  <si>
    <t>Wykonanie posadzki z żywic mrozoochronnych</t>
  </si>
  <si>
    <t xml:space="preserve">Wykonanie cokołu z żywic </t>
  </si>
  <si>
    <t xml:space="preserve">Rozbiórka (skuwanie) płytek ceramicznych na tarasie, schodach wejściowych </t>
  </si>
  <si>
    <t>Wykonanie warstwy izolacji z papy płynnej typu abizol itp.</t>
  </si>
  <si>
    <t xml:space="preserve">Usunięcię wykwitów i zaciekow na ścianach wewnętrznych </t>
  </si>
  <si>
    <t>doraźne przygotowanie podłozna pod malowanie (gispowanie, szlifowanie, uzupełninie tynków)</t>
  </si>
  <si>
    <t>Zakup i montaż odbojnika drzwi wejściowych na ścianie</t>
  </si>
  <si>
    <t xml:space="preserve">Malowanie elementów metalowych balustrad, poręczy, stężeń, drzwi itp. wraz z zabezpieczeniem antykorozyjnym </t>
  </si>
  <si>
    <t xml:space="preserve">Malowanie ścian elweacji zewnętrznej </t>
  </si>
  <si>
    <t xml:space="preserve">Wymiana i montaż części poszycia dachowego z blachy falistej </t>
  </si>
  <si>
    <t xml:space="preserve">Wykonanie obróbek murarskich (uzupełnienie) na kominie </t>
  </si>
  <si>
    <t>Montaż przykrycia - czapki kominowej</t>
  </si>
  <si>
    <t>Demontaż, zakup i montaż nowego profilu zamkniętego wraz malowaniem i zabezpieczeniem antykorozyjnym</t>
  </si>
  <si>
    <t>Część 3</t>
  </si>
  <si>
    <t xml:space="preserve">Konserwacja i smarowanie zawiasów wiat garażowych </t>
  </si>
  <si>
    <t>Razem część 1</t>
  </si>
  <si>
    <t>Razem część2</t>
  </si>
  <si>
    <t xml:space="preserve">Razem część 3 </t>
  </si>
  <si>
    <t>Podatek Vat 23 %</t>
  </si>
  <si>
    <t>Przygotowanie podłoża pod malowanie (gispowanie, szlifowanie)</t>
  </si>
  <si>
    <t>Remont pomieszczeń budynku w OD Ożarów Maz</t>
  </si>
  <si>
    <t>Remont budynku administracyjnego</t>
  </si>
  <si>
    <t>Remont budynku garazowo-magazynowego</t>
  </si>
  <si>
    <t>Wartość [PLN] netto</t>
  </si>
  <si>
    <t>Razem  netto</t>
  </si>
  <si>
    <t>Razem brutto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</si>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</sst>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9"/>
      <color theme="1"/>
      <name val="Aptos Narrow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2" fontId="2" fillId="0" borderId="6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0" borderId="0" xfId="0" applyFont="1"/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6D620-A0F4-4CC8-BE0A-A92E3B39B79C}">
  <dimension ref="A1:F43"/>
  <sheetViews>
    <sheetView topLeftCell="A18" workbookViewId="0">
      <selection activeCell="J28" sqref="J28"/>
    </sheetView>
  </sheetViews>
  <sheetFormatPr defaultRowHeight="15" x14ac:dyDescent="0.25"/>
  <cols>
    <col min="1" max="1" width="5.28515625" customWidth="1"/>
    <col min="2" max="2" width="26.42578125" customWidth="1"/>
    <col min="3" max="3" width="14.7109375" customWidth="1"/>
    <col min="4" max="4" width="8.28515625" customWidth="1"/>
    <col min="5" max="5" width="17.140625" customWidth="1"/>
    <col min="6" max="6" width="17.7109375" customWidth="1"/>
  </cols>
  <sheetData>
    <row r="1" spans="1:6" ht="30" x14ac:dyDescent="0.25">
      <c r="A1" s="3" t="s">
        <v>0</v>
      </c>
      <c r="B1" s="3" t="s">
        <v>1</v>
      </c>
      <c r="C1" s="4" t="s">
        <v>4</v>
      </c>
      <c r="D1" s="4" t="s">
        <v>2</v>
      </c>
      <c r="E1" s="4" t="s">
        <v>3</v>
      </c>
      <c r="F1" s="4" t="s">
        <v>24</v>
      </c>
    </row>
    <row r="2" spans="1:6" x14ac:dyDescent="0.25">
      <c r="A2" s="22" t="s">
        <v>31</v>
      </c>
      <c r="B2" s="23"/>
      <c r="C2" s="23"/>
      <c r="D2" s="23"/>
      <c r="E2" s="23"/>
      <c r="F2" s="24"/>
    </row>
    <row r="3" spans="1:6" ht="24" x14ac:dyDescent="0.25">
      <c r="A3" s="9">
        <v>1</v>
      </c>
      <c r="B3" s="6" t="s">
        <v>6</v>
      </c>
      <c r="C3" s="5" t="s">
        <v>5</v>
      </c>
      <c r="D3" s="5">
        <v>150</v>
      </c>
      <c r="E3" s="5">
        <v>2</v>
      </c>
      <c r="F3" s="5">
        <f t="shared" ref="F3" si="0">D3*E3</f>
        <v>300</v>
      </c>
    </row>
    <row r="4" spans="1:6" ht="42" customHeight="1" x14ac:dyDescent="0.25">
      <c r="A4" s="9">
        <v>2</v>
      </c>
      <c r="B4" s="6" t="s">
        <v>33</v>
      </c>
      <c r="C4" s="5" t="s">
        <v>5</v>
      </c>
      <c r="D4" s="5">
        <v>1</v>
      </c>
      <c r="E4" s="5">
        <v>80</v>
      </c>
      <c r="F4" s="5">
        <f>D4*E4</f>
        <v>80</v>
      </c>
    </row>
    <row r="5" spans="1:6" ht="48.75" customHeight="1" x14ac:dyDescent="0.25">
      <c r="A5" s="9">
        <v>3</v>
      </c>
      <c r="B5" s="6" t="s">
        <v>43</v>
      </c>
      <c r="C5" s="5" t="s">
        <v>20</v>
      </c>
      <c r="D5" s="5">
        <f>32+96+55+16</f>
        <v>199</v>
      </c>
      <c r="E5" s="5">
        <v>50</v>
      </c>
      <c r="F5" s="5">
        <f>D5*E5</f>
        <v>9950</v>
      </c>
    </row>
    <row r="6" spans="1:6" ht="42" customHeight="1" x14ac:dyDescent="0.25">
      <c r="A6" s="9">
        <v>4</v>
      </c>
      <c r="B6" s="6" t="s">
        <v>34</v>
      </c>
      <c r="C6" s="5" t="s">
        <v>5</v>
      </c>
      <c r="D6" s="5">
        <v>50</v>
      </c>
      <c r="E6" s="5">
        <v>19.5</v>
      </c>
      <c r="F6" s="5">
        <f t="shared" ref="F6:F13" si="1">E6*D6</f>
        <v>975</v>
      </c>
    </row>
    <row r="7" spans="1:6" ht="42" customHeight="1" x14ac:dyDescent="0.25">
      <c r="A7" s="9">
        <v>5</v>
      </c>
      <c r="B7" s="6" t="s">
        <v>38</v>
      </c>
      <c r="C7" s="5" t="s">
        <v>5</v>
      </c>
      <c r="D7" s="5">
        <f>26+8</f>
        <v>34</v>
      </c>
      <c r="E7" s="5">
        <v>60</v>
      </c>
      <c r="F7" s="5">
        <f t="shared" si="1"/>
        <v>2040</v>
      </c>
    </row>
    <row r="8" spans="1:6" ht="42" customHeight="1" x14ac:dyDescent="0.25">
      <c r="A8" s="9">
        <v>6</v>
      </c>
      <c r="B8" s="6" t="s">
        <v>35</v>
      </c>
      <c r="C8" s="5" t="s">
        <v>5</v>
      </c>
      <c r="D8" s="5">
        <v>26</v>
      </c>
      <c r="E8" s="5">
        <v>35</v>
      </c>
      <c r="F8" s="5">
        <f t="shared" si="1"/>
        <v>910</v>
      </c>
    </row>
    <row r="9" spans="1:6" ht="42" customHeight="1" x14ac:dyDescent="0.25">
      <c r="A9" s="9">
        <v>7</v>
      </c>
      <c r="B9" s="6" t="s">
        <v>36</v>
      </c>
      <c r="C9" s="5" t="s">
        <v>5</v>
      </c>
      <c r="D9" s="5">
        <v>26</v>
      </c>
      <c r="E9" s="5">
        <v>300</v>
      </c>
      <c r="F9" s="5">
        <f t="shared" si="1"/>
        <v>7800</v>
      </c>
    </row>
    <row r="10" spans="1:6" ht="42" customHeight="1" x14ac:dyDescent="0.25">
      <c r="A10" s="9">
        <v>8</v>
      </c>
      <c r="B10" s="6" t="s">
        <v>37</v>
      </c>
      <c r="C10" s="5" t="s">
        <v>5</v>
      </c>
      <c r="D10" s="5">
        <v>0.7</v>
      </c>
      <c r="E10" s="5">
        <v>300</v>
      </c>
      <c r="F10" s="5">
        <f t="shared" si="1"/>
        <v>210</v>
      </c>
    </row>
    <row r="11" spans="1:6" ht="42" customHeight="1" x14ac:dyDescent="0.25">
      <c r="A11" s="9">
        <v>9</v>
      </c>
      <c r="B11" s="6" t="s">
        <v>39</v>
      </c>
      <c r="C11" s="5" t="s">
        <v>5</v>
      </c>
      <c r="D11" s="5">
        <v>70</v>
      </c>
      <c r="E11" s="5">
        <v>225</v>
      </c>
      <c r="F11" s="5">
        <f t="shared" si="1"/>
        <v>15750</v>
      </c>
    </row>
    <row r="12" spans="1:6" ht="42" customHeight="1" x14ac:dyDescent="0.25">
      <c r="A12" s="9">
        <v>10</v>
      </c>
      <c r="B12" s="6" t="s">
        <v>40</v>
      </c>
      <c r="C12" s="5" t="s">
        <v>5</v>
      </c>
      <c r="D12" s="10">
        <v>50</v>
      </c>
      <c r="E12" s="5">
        <v>85</v>
      </c>
      <c r="F12" s="5">
        <f t="shared" si="1"/>
        <v>4250</v>
      </c>
    </row>
    <row r="13" spans="1:6" ht="42" customHeight="1" x14ac:dyDescent="0.25">
      <c r="A13" s="9">
        <v>11</v>
      </c>
      <c r="B13" s="6" t="s">
        <v>41</v>
      </c>
      <c r="C13" s="5" t="s">
        <v>5</v>
      </c>
      <c r="D13" s="5">
        <v>71</v>
      </c>
      <c r="E13" s="5">
        <v>19</v>
      </c>
      <c r="F13" s="5">
        <f t="shared" si="1"/>
        <v>1349</v>
      </c>
    </row>
    <row r="14" spans="1:6" ht="42" customHeight="1" thickBot="1" x14ac:dyDescent="0.3">
      <c r="A14" s="15">
        <v>12</v>
      </c>
      <c r="B14" s="16" t="s">
        <v>42</v>
      </c>
      <c r="C14" s="12" t="s">
        <v>17</v>
      </c>
      <c r="D14" s="12">
        <v>1</v>
      </c>
      <c r="E14" s="12">
        <v>110</v>
      </c>
      <c r="F14" s="12">
        <v>110</v>
      </c>
    </row>
    <row r="15" spans="1:6" ht="42" customHeight="1" thickBot="1" x14ac:dyDescent="0.3">
      <c r="A15" s="18" t="s">
        <v>51</v>
      </c>
      <c r="B15" s="19"/>
      <c r="C15" s="19"/>
      <c r="D15" s="19"/>
      <c r="E15" s="30"/>
      <c r="F15" s="14">
        <f>SUM(F3:F14)</f>
        <v>43724</v>
      </c>
    </row>
    <row r="16" spans="1:6" ht="42" customHeight="1" x14ac:dyDescent="0.25">
      <c r="A16" s="25" t="s">
        <v>32</v>
      </c>
      <c r="B16" s="26"/>
      <c r="C16" s="26"/>
      <c r="D16" s="26"/>
      <c r="E16" s="26"/>
      <c r="F16" s="27"/>
    </row>
    <row r="17" spans="1:6" ht="42" customHeight="1" x14ac:dyDescent="0.25">
      <c r="A17" s="9">
        <v>1</v>
      </c>
      <c r="B17" s="6" t="s">
        <v>14</v>
      </c>
      <c r="C17" s="5" t="s">
        <v>5</v>
      </c>
      <c r="D17" s="5">
        <v>6</v>
      </c>
      <c r="E17" s="5">
        <v>80</v>
      </c>
      <c r="F17" s="5">
        <f t="shared" ref="F17:F23" si="2">D17*E17</f>
        <v>480</v>
      </c>
    </row>
    <row r="18" spans="1:6" ht="42" customHeight="1" x14ac:dyDescent="0.25">
      <c r="A18" s="9">
        <v>2</v>
      </c>
      <c r="B18" s="6" t="s">
        <v>44</v>
      </c>
      <c r="C18" s="5" t="s">
        <v>5</v>
      </c>
      <c r="D18" s="5">
        <v>138</v>
      </c>
      <c r="E18" s="5">
        <v>42.5</v>
      </c>
      <c r="F18" s="5">
        <f t="shared" si="2"/>
        <v>5865</v>
      </c>
    </row>
    <row r="19" spans="1:6" ht="51" customHeight="1" x14ac:dyDescent="0.25">
      <c r="A19" s="9">
        <v>3</v>
      </c>
      <c r="B19" s="6" t="s">
        <v>43</v>
      </c>
      <c r="C19" s="5" t="s">
        <v>5</v>
      </c>
      <c r="D19" s="5">
        <v>50</v>
      </c>
      <c r="E19" s="5">
        <v>370</v>
      </c>
      <c r="F19" s="5">
        <f t="shared" si="2"/>
        <v>18500</v>
      </c>
    </row>
    <row r="20" spans="1:6" ht="42" customHeight="1" x14ac:dyDescent="0.25">
      <c r="A20" s="9">
        <v>4</v>
      </c>
      <c r="B20" s="11" t="s">
        <v>45</v>
      </c>
      <c r="C20" s="5" t="s">
        <v>5</v>
      </c>
      <c r="D20" s="5">
        <v>8</v>
      </c>
      <c r="E20" s="5">
        <v>60</v>
      </c>
      <c r="F20" s="5">
        <f t="shared" si="2"/>
        <v>480</v>
      </c>
    </row>
    <row r="21" spans="1:6" ht="42" customHeight="1" x14ac:dyDescent="0.25">
      <c r="A21" s="9">
        <v>5</v>
      </c>
      <c r="B21" s="6" t="s">
        <v>46</v>
      </c>
      <c r="C21" s="5" t="s">
        <v>20</v>
      </c>
      <c r="D21" s="5">
        <v>3</v>
      </c>
      <c r="E21" s="5">
        <v>140</v>
      </c>
      <c r="F21" s="5">
        <f t="shared" si="2"/>
        <v>420</v>
      </c>
    </row>
    <row r="22" spans="1:6" ht="42" customHeight="1" x14ac:dyDescent="0.25">
      <c r="A22" s="9">
        <v>6</v>
      </c>
      <c r="B22" s="6" t="s">
        <v>47</v>
      </c>
      <c r="C22" s="5" t="s">
        <v>17</v>
      </c>
      <c r="D22" s="5">
        <v>1</v>
      </c>
      <c r="E22" s="5">
        <v>57.5</v>
      </c>
      <c r="F22" s="5">
        <f t="shared" si="2"/>
        <v>57.5</v>
      </c>
    </row>
    <row r="23" spans="1:6" ht="42" customHeight="1" thickBot="1" x14ac:dyDescent="0.3">
      <c r="A23" s="15">
        <v>7</v>
      </c>
      <c r="B23" s="16" t="s">
        <v>48</v>
      </c>
      <c r="C23" s="12" t="s">
        <v>17</v>
      </c>
      <c r="D23" s="12">
        <v>1</v>
      </c>
      <c r="E23" s="12">
        <v>1000</v>
      </c>
      <c r="F23" s="12">
        <f t="shared" si="2"/>
        <v>1000</v>
      </c>
    </row>
    <row r="24" spans="1:6" ht="42" customHeight="1" thickBot="1" x14ac:dyDescent="0.3">
      <c r="A24" s="18" t="s">
        <v>52</v>
      </c>
      <c r="B24" s="19"/>
      <c r="C24" s="19"/>
      <c r="D24" s="19"/>
      <c r="E24" s="20"/>
      <c r="F24" s="13">
        <f>SUM(F17:F23)</f>
        <v>26802.5</v>
      </c>
    </row>
    <row r="25" spans="1:6" ht="18.75" customHeight="1" x14ac:dyDescent="0.25">
      <c r="A25" s="25" t="s">
        <v>49</v>
      </c>
      <c r="B25" s="28"/>
      <c r="C25" s="28"/>
      <c r="D25" s="28"/>
      <c r="E25" s="28"/>
      <c r="F25" s="29"/>
    </row>
    <row r="26" spans="1:6" ht="42" customHeight="1" x14ac:dyDescent="0.25">
      <c r="A26" s="9">
        <v>1</v>
      </c>
      <c r="B26" s="6" t="s">
        <v>43</v>
      </c>
      <c r="C26" s="5" t="s">
        <v>5</v>
      </c>
      <c r="D26" s="5">
        <v>11</v>
      </c>
      <c r="E26" s="5">
        <v>370</v>
      </c>
      <c r="F26" s="5">
        <f>D26*E26</f>
        <v>4070</v>
      </c>
    </row>
    <row r="27" spans="1:6" ht="42" customHeight="1" thickBot="1" x14ac:dyDescent="0.3">
      <c r="A27" s="15">
        <v>2</v>
      </c>
      <c r="B27" s="16" t="s">
        <v>50</v>
      </c>
      <c r="C27" s="12" t="s">
        <v>17</v>
      </c>
      <c r="D27" s="12">
        <v>7</v>
      </c>
      <c r="E27" s="12">
        <v>50</v>
      </c>
      <c r="F27" s="5">
        <f>D27*E27</f>
        <v>350</v>
      </c>
    </row>
    <row r="28" spans="1:6" ht="42" customHeight="1" thickBot="1" x14ac:dyDescent="0.3">
      <c r="A28" s="18" t="s">
        <v>53</v>
      </c>
      <c r="B28" s="19"/>
      <c r="C28" s="19"/>
      <c r="D28" s="19"/>
      <c r="E28" s="20"/>
      <c r="F28" s="17">
        <f>SUM(F26:F27)</f>
        <v>4420</v>
      </c>
    </row>
    <row r="29" spans="1:6" x14ac:dyDescent="0.25">
      <c r="A29" s="7"/>
      <c r="B29" s="7"/>
      <c r="C29" s="21" t="s">
        <v>23</v>
      </c>
      <c r="D29" s="21"/>
      <c r="E29" s="21"/>
      <c r="F29" s="8">
        <f>F15+F24+F28</f>
        <v>74946.5</v>
      </c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</sheetData>
  <mergeCells count="7">
    <mergeCell ref="A28:E28"/>
    <mergeCell ref="C29:E29"/>
    <mergeCell ref="A2:F2"/>
    <mergeCell ref="A16:F16"/>
    <mergeCell ref="A25:F25"/>
    <mergeCell ref="A15:E15"/>
    <mergeCell ref="A24:E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2D80A-0778-4A32-839A-3366E95AA95A}">
  <dimension ref="A1:F42"/>
  <sheetViews>
    <sheetView tabSelected="1" workbookViewId="0">
      <selection activeCell="F27" sqref="F27"/>
    </sheetView>
  </sheetViews>
  <sheetFormatPr defaultRowHeight="15" x14ac:dyDescent="0.25"/>
  <cols>
    <col min="1" max="1" width="5.28515625" customWidth="1"/>
    <col min="2" max="2" width="26.42578125" customWidth="1"/>
    <col min="3" max="3" width="14.7109375" customWidth="1"/>
    <col min="4" max="4" width="8.28515625" customWidth="1"/>
    <col min="5" max="5" width="17.140625" customWidth="1"/>
    <col min="6" max="6" width="17.7109375" customWidth="1"/>
  </cols>
  <sheetData>
    <row r="1" spans="1:6" ht="15.75" x14ac:dyDescent="0.25">
      <c r="A1" s="31" t="s">
        <v>62</v>
      </c>
      <c r="B1" s="31"/>
      <c r="C1" s="31"/>
      <c r="D1" s="31"/>
      <c r="E1" s="31"/>
      <c r="F1" s="31"/>
    </row>
    <row r="2" spans="1:6" ht="15.75" x14ac:dyDescent="0.25">
      <c r="A2" s="31" t="s">
        <v>56</v>
      </c>
      <c r="B2" s="31"/>
      <c r="C2" s="31"/>
      <c r="D2" s="31"/>
      <c r="E2" s="31"/>
      <c r="F2" s="31"/>
    </row>
    <row r="4" spans="1:6" s="35" customFormat="1" ht="28.5" x14ac:dyDescent="0.2">
      <c r="A4" s="33" t="s">
        <v>0</v>
      </c>
      <c r="B4" s="33" t="s">
        <v>1</v>
      </c>
      <c r="C4" s="34" t="s">
        <v>4</v>
      </c>
      <c r="D4" s="34" t="s">
        <v>2</v>
      </c>
      <c r="E4" s="34" t="s">
        <v>3</v>
      </c>
      <c r="F4" s="34" t="s">
        <v>59</v>
      </c>
    </row>
    <row r="5" spans="1:6" s="35" customFormat="1" ht="14.25" x14ac:dyDescent="0.2">
      <c r="A5" s="36" t="s">
        <v>57</v>
      </c>
      <c r="B5" s="37"/>
      <c r="C5" s="37"/>
      <c r="D5" s="37"/>
      <c r="E5" s="37"/>
      <c r="F5" s="38"/>
    </row>
    <row r="6" spans="1:6" s="35" customFormat="1" ht="33.75" x14ac:dyDescent="0.2">
      <c r="A6" s="39">
        <v>1</v>
      </c>
      <c r="B6" s="40" t="s">
        <v>6</v>
      </c>
      <c r="C6" s="41" t="s">
        <v>5</v>
      </c>
      <c r="D6" s="41">
        <v>120</v>
      </c>
      <c r="E6" s="41"/>
      <c r="F6" s="41">
        <f t="shared" ref="F6:F12" si="0">D6*E6</f>
        <v>0</v>
      </c>
    </row>
    <row r="7" spans="1:6" s="35" customFormat="1" ht="33.75" x14ac:dyDescent="0.2">
      <c r="A7" s="39">
        <v>2</v>
      </c>
      <c r="B7" s="40" t="s">
        <v>7</v>
      </c>
      <c r="C7" s="41" t="s">
        <v>5</v>
      </c>
      <c r="D7" s="41">
        <v>400</v>
      </c>
      <c r="E7" s="41"/>
      <c r="F7" s="41">
        <f t="shared" si="0"/>
        <v>0</v>
      </c>
    </row>
    <row r="8" spans="1:6" s="35" customFormat="1" ht="45" x14ac:dyDescent="0.2">
      <c r="A8" s="39">
        <v>3</v>
      </c>
      <c r="B8" s="40" t="s">
        <v>8</v>
      </c>
      <c r="C8" s="41" t="s">
        <v>5</v>
      </c>
      <c r="D8" s="41">
        <v>400</v>
      </c>
      <c r="E8" s="41"/>
      <c r="F8" s="41">
        <f t="shared" si="0"/>
        <v>0</v>
      </c>
    </row>
    <row r="9" spans="1:6" s="35" customFormat="1" ht="33.75" x14ac:dyDescent="0.2">
      <c r="A9" s="39">
        <v>4</v>
      </c>
      <c r="B9" s="40" t="s">
        <v>55</v>
      </c>
      <c r="C9" s="41" t="s">
        <v>5</v>
      </c>
      <c r="D9" s="41">
        <v>5</v>
      </c>
      <c r="E9" s="41"/>
      <c r="F9" s="41">
        <f t="shared" si="0"/>
        <v>0</v>
      </c>
    </row>
    <row r="10" spans="1:6" s="35" customFormat="1" ht="22.5" x14ac:dyDescent="0.2">
      <c r="A10" s="39">
        <v>5</v>
      </c>
      <c r="B10" s="40" t="s">
        <v>9</v>
      </c>
      <c r="C10" s="41" t="s">
        <v>5</v>
      </c>
      <c r="D10" s="41">
        <v>20</v>
      </c>
      <c r="E10" s="41"/>
      <c r="F10" s="41">
        <f t="shared" si="0"/>
        <v>0</v>
      </c>
    </row>
    <row r="11" spans="1:6" s="35" customFormat="1" ht="22.5" x14ac:dyDescent="0.2">
      <c r="A11" s="39">
        <v>6</v>
      </c>
      <c r="B11" s="40" t="s">
        <v>11</v>
      </c>
      <c r="C11" s="41" t="s">
        <v>10</v>
      </c>
      <c r="D11" s="41">
        <v>3</v>
      </c>
      <c r="E11" s="41"/>
      <c r="F11" s="41">
        <f t="shared" si="0"/>
        <v>0</v>
      </c>
    </row>
    <row r="12" spans="1:6" s="35" customFormat="1" ht="33.75" x14ac:dyDescent="0.2">
      <c r="A12" s="39">
        <v>7</v>
      </c>
      <c r="B12" s="40" t="s">
        <v>12</v>
      </c>
      <c r="C12" s="41" t="s">
        <v>5</v>
      </c>
      <c r="D12" s="41">
        <v>2</v>
      </c>
      <c r="E12" s="41"/>
      <c r="F12" s="41">
        <f t="shared" si="0"/>
        <v>0</v>
      </c>
    </row>
    <row r="13" spans="1:6" s="35" customFormat="1" ht="33.75" x14ac:dyDescent="0.2">
      <c r="A13" s="39">
        <v>8</v>
      </c>
      <c r="B13" s="40" t="s">
        <v>13</v>
      </c>
      <c r="C13" s="41" t="s">
        <v>5</v>
      </c>
      <c r="D13" s="41">
        <v>2.02</v>
      </c>
      <c r="E13" s="41"/>
      <c r="F13" s="41">
        <v>0</v>
      </c>
    </row>
    <row r="14" spans="1:6" s="35" customFormat="1" ht="33.75" x14ac:dyDescent="0.2">
      <c r="A14" s="39">
        <v>9</v>
      </c>
      <c r="B14" s="40" t="s">
        <v>14</v>
      </c>
      <c r="C14" s="41" t="s">
        <v>5</v>
      </c>
      <c r="D14" s="41">
        <v>1</v>
      </c>
      <c r="E14" s="41"/>
      <c r="F14" s="41">
        <f>D14*E14</f>
        <v>0</v>
      </c>
    </row>
    <row r="15" spans="1:6" s="35" customFormat="1" ht="22.5" x14ac:dyDescent="0.2">
      <c r="A15" s="39">
        <v>10</v>
      </c>
      <c r="B15" s="40" t="s">
        <v>15</v>
      </c>
      <c r="C15" s="41" t="s">
        <v>5</v>
      </c>
      <c r="D15" s="41">
        <v>1</v>
      </c>
      <c r="E15" s="41"/>
      <c r="F15" s="41">
        <f>D15*E15</f>
        <v>0</v>
      </c>
    </row>
    <row r="16" spans="1:6" s="35" customFormat="1" ht="56.25" x14ac:dyDescent="0.2">
      <c r="A16" s="42">
        <v>11</v>
      </c>
      <c r="B16" s="43" t="s">
        <v>16</v>
      </c>
      <c r="C16" s="42" t="s">
        <v>17</v>
      </c>
      <c r="D16" s="41">
        <v>2</v>
      </c>
      <c r="E16" s="41"/>
      <c r="F16" s="41">
        <f>E16*D16</f>
        <v>0</v>
      </c>
    </row>
    <row r="17" spans="1:6" s="35" customFormat="1" ht="45" x14ac:dyDescent="0.2">
      <c r="A17" s="42">
        <v>12</v>
      </c>
      <c r="B17" s="43" t="s">
        <v>18</v>
      </c>
      <c r="C17" s="42" t="s">
        <v>17</v>
      </c>
      <c r="D17" s="41">
        <v>1</v>
      </c>
      <c r="E17" s="41"/>
      <c r="F17" s="41">
        <f>D17*E17</f>
        <v>0</v>
      </c>
    </row>
    <row r="18" spans="1:6" s="35" customFormat="1" ht="67.5" x14ac:dyDescent="0.2">
      <c r="A18" s="42">
        <v>13</v>
      </c>
      <c r="B18" s="43" t="s">
        <v>19</v>
      </c>
      <c r="C18" s="42" t="s">
        <v>10</v>
      </c>
      <c r="D18" s="41">
        <v>1</v>
      </c>
      <c r="E18" s="41"/>
      <c r="F18" s="41">
        <f>D18*E18</f>
        <v>0</v>
      </c>
    </row>
    <row r="19" spans="1:6" s="35" customFormat="1" ht="56.25" x14ac:dyDescent="0.2">
      <c r="A19" s="44">
        <v>14</v>
      </c>
      <c r="B19" s="43" t="s">
        <v>21</v>
      </c>
      <c r="C19" s="42" t="s">
        <v>20</v>
      </c>
      <c r="D19" s="41">
        <v>32</v>
      </c>
      <c r="E19" s="41"/>
      <c r="F19" s="41">
        <f>D19*E19</f>
        <v>0</v>
      </c>
    </row>
    <row r="20" spans="1:6" s="35" customFormat="1" ht="33.75" x14ac:dyDescent="0.2">
      <c r="A20" s="42">
        <v>15</v>
      </c>
      <c r="B20" s="43" t="s">
        <v>22</v>
      </c>
      <c r="C20" s="42" t="s">
        <v>5</v>
      </c>
      <c r="D20" s="41">
        <v>1.2</v>
      </c>
      <c r="E20" s="41"/>
      <c r="F20" s="41">
        <f>D20*E20</f>
        <v>0</v>
      </c>
    </row>
    <row r="21" spans="1:6" s="35" customFormat="1" ht="14.25" x14ac:dyDescent="0.2">
      <c r="A21" s="32" t="s">
        <v>58</v>
      </c>
      <c r="B21" s="45"/>
      <c r="C21" s="45"/>
      <c r="D21" s="45"/>
      <c r="E21" s="45"/>
      <c r="F21" s="46"/>
    </row>
    <row r="22" spans="1:6" s="35" customFormat="1" ht="33.75" x14ac:dyDescent="0.2">
      <c r="A22" s="42">
        <v>16</v>
      </c>
      <c r="B22" s="43" t="s">
        <v>25</v>
      </c>
      <c r="C22" s="42" t="s">
        <v>26</v>
      </c>
      <c r="D22" s="41">
        <v>4.4400000000000004</v>
      </c>
      <c r="E22" s="41"/>
      <c r="F22" s="41">
        <f>D22*E22</f>
        <v>0</v>
      </c>
    </row>
    <row r="23" spans="1:6" s="35" customFormat="1" ht="45" x14ac:dyDescent="0.2">
      <c r="A23" s="42">
        <v>17</v>
      </c>
      <c r="B23" s="43" t="s">
        <v>27</v>
      </c>
      <c r="C23" s="42" t="s">
        <v>26</v>
      </c>
      <c r="D23" s="41">
        <f>0.1*0.35*372.22</f>
        <v>13.027699999999999</v>
      </c>
      <c r="E23" s="41"/>
      <c r="F23" s="41">
        <f>E23*D23</f>
        <v>0</v>
      </c>
    </row>
    <row r="24" spans="1:6" s="35" customFormat="1" ht="33.75" x14ac:dyDescent="0.2">
      <c r="A24" s="42">
        <v>18</v>
      </c>
      <c r="B24" s="43" t="s">
        <v>29</v>
      </c>
      <c r="C24" s="42" t="s">
        <v>5</v>
      </c>
      <c r="D24" s="41">
        <v>18.5</v>
      </c>
      <c r="E24" s="41"/>
      <c r="F24" s="41">
        <f>D24*E24</f>
        <v>0</v>
      </c>
    </row>
    <row r="25" spans="1:6" s="35" customFormat="1" ht="22.5" x14ac:dyDescent="0.2">
      <c r="A25" s="42">
        <v>19</v>
      </c>
      <c r="B25" s="43" t="s">
        <v>28</v>
      </c>
      <c r="C25" s="42" t="s">
        <v>26</v>
      </c>
      <c r="D25" s="41">
        <v>1</v>
      </c>
      <c r="E25" s="41"/>
      <c r="F25" s="41">
        <f>D25*E25</f>
        <v>0</v>
      </c>
    </row>
    <row r="26" spans="1:6" s="35" customFormat="1" ht="22.5" x14ac:dyDescent="0.2">
      <c r="A26" s="42">
        <v>20</v>
      </c>
      <c r="B26" s="43" t="s">
        <v>30</v>
      </c>
      <c r="C26" s="42" t="s">
        <v>20</v>
      </c>
      <c r="D26" s="41">
        <v>38</v>
      </c>
      <c r="E26" s="41"/>
      <c r="F26" s="41">
        <f>D26*E26</f>
        <v>0</v>
      </c>
    </row>
    <row r="27" spans="1:6" s="35" customFormat="1" x14ac:dyDescent="0.2">
      <c r="A27" s="47"/>
      <c r="B27" s="47"/>
      <c r="C27" s="49" t="s">
        <v>60</v>
      </c>
      <c r="D27" s="49"/>
      <c r="E27" s="49"/>
      <c r="F27" s="50">
        <f>SUM(F6:F26)</f>
        <v>0</v>
      </c>
    </row>
    <row r="28" spans="1:6" s="35" customFormat="1" x14ac:dyDescent="0.2">
      <c r="A28" s="47"/>
      <c r="B28" s="47"/>
      <c r="C28" s="49" t="s">
        <v>54</v>
      </c>
      <c r="D28" s="49"/>
      <c r="E28" s="49"/>
      <c r="F28" s="50">
        <f>F27*23%</f>
        <v>0</v>
      </c>
    </row>
    <row r="29" spans="1:6" s="35" customFormat="1" x14ac:dyDescent="0.2">
      <c r="A29" s="48"/>
      <c r="B29" s="48"/>
      <c r="C29" s="51" t="s">
        <v>61</v>
      </c>
      <c r="D29" s="52"/>
      <c r="E29" s="53"/>
      <c r="F29" s="50">
        <f>SUM(F27,F28)</f>
        <v>0</v>
      </c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</sheetData>
  <mergeCells count="7">
    <mergeCell ref="A1:F1"/>
    <mergeCell ref="A2:F2"/>
    <mergeCell ref="C28:E28"/>
    <mergeCell ref="C29:E29"/>
    <mergeCell ref="C27:E27"/>
    <mergeCell ref="A21:F21"/>
    <mergeCell ref="A5:F5"/>
  </mergeCells>
  <pageMargins left="0.7" right="0.7" top="0.75" bottom="0.75" header="0.3" footer="0.3"/>
  <ignoredErrors>
    <ignoredError sqref="F16 F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Mszczonów</vt:lpstr>
      <vt:lpstr>Ożarów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Hamera Marcin</dc:creator>
  <cp:lastModifiedBy>Karolak Krystyna</cp:lastModifiedBy>
  <dcterms:created xsi:type="dcterms:W3CDTF">2025-12-08T06:54:03Z</dcterms:created>
  <dcterms:modified xsi:type="dcterms:W3CDTF">2026-02-06T12:52:30Z</dcterms:modified>
</cp:coreProperties>
</file>